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480" yWindow="75" windowWidth="19440" windowHeight="7755"/>
  </bookViews>
  <sheets>
    <sheet name="2020" sheetId="1" r:id="rId1"/>
  </sheets>
  <calcPr calcId="145621"/>
</workbook>
</file>

<file path=xl/calcChain.xml><?xml version="1.0" encoding="utf-8"?>
<calcChain xmlns="http://schemas.openxmlformats.org/spreadsheetml/2006/main">
  <c r="F22" i="1" l="1"/>
  <c r="F21" i="1"/>
  <c r="E21" i="1"/>
  <c r="D21" i="1"/>
  <c r="F20" i="1"/>
  <c r="E20" i="1"/>
  <c r="D20" i="1"/>
  <c r="F19" i="1"/>
  <c r="D19" i="1"/>
  <c r="F14" i="1"/>
  <c r="D14" i="1"/>
  <c r="F12" i="1"/>
  <c r="F11" i="1"/>
  <c r="F10" i="1"/>
  <c r="F8" i="1"/>
  <c r="D8" i="1"/>
  <c r="E7" i="1"/>
  <c r="C7" i="1"/>
  <c r="F7" i="1"/>
  <c r="D7" i="1"/>
  <c r="F6" i="1" l="1"/>
  <c r="D6" i="1"/>
  <c r="E4" i="1"/>
  <c r="F4" i="1"/>
  <c r="F2" i="1"/>
</calcChain>
</file>

<file path=xl/sharedStrings.xml><?xml version="1.0" encoding="utf-8"?>
<sst xmlns="http://schemas.openxmlformats.org/spreadsheetml/2006/main" count="93" uniqueCount="46">
  <si>
    <t>N. ATTO</t>
  </si>
  <si>
    <t>OGGETTO</t>
  </si>
  <si>
    <t>IMPEGNO DI SPESA</t>
  </si>
  <si>
    <t>IMPORTO LIQUIDATO</t>
  </si>
  <si>
    <t>NORME DEROGATE</t>
  </si>
  <si>
    <t>IMPEGNO DI SPESA PER L’ATTIVAZIONE DI MISURE URGENTI DI SOLIDARIETÀ ALIMENTARE IN RELAZIONE ALLA SITUAZIONE ECONOMICA DETERMINATASI A SEGUITO DELL'EMERGENZA SANITARIA DA COVID-19- APPLICAZIONE ORDINANZA DIPARTIMENTO PROTEZIONE CIVILE N. 658/2020</t>
  </si>
  <si>
    <t>N. 371 del 14/04/2020</t>
  </si>
  <si>
    <t>legge 13 agosto 2010 n. 136</t>
  </si>
  <si>
    <t>DEROGA</t>
  </si>
  <si>
    <t xml:space="preserve">Delibera n. 313/2020 dell’ANAC </t>
  </si>
  <si>
    <t>10.000,00 </t>
  </si>
  <si>
    <t>N. 381 del 21/04/2020</t>
  </si>
  <si>
    <t>IMPEGNO DI SPESA PER L’ATTIVAZIONE DI MISURE URGENTI DI SOLIDARIETÀ ALIMENTARE IN RELAZIONE ALLA SITUAZIONE ECONOMICA DETERMINATASI A SEGUITO DELL'EMERGENZA SANITARIA DA COVID-19- APPLICAZIONE ORDINANZA DIPARTIMENTO PROTEZIONE CIVILE N. 658/2020 - DISTRIBUZIONE ALIMENTI E GENERI DI PRIMA NECESSITA’</t>
  </si>
  <si>
    <t>N. 388 del 22/04/2020</t>
  </si>
  <si>
    <t>ATTIVAZIONE DI MISURE URGENTI DI SOLIDARIETÀ ALIMENTARE IN RELAZIONE ALLA SITUAZIONE ECONOMICA DETERMINATASI A SEGUITO DELL'EMERGENZA SANITARIA DA COVID-19- APPLICAZIONE ORDINANZA DIPARTIMENTO PROTEZIONE CIVILE N. 658/2020 - DISTRIBUZIONE ALIMENTI E GENERI DI PRIMA NECESSITA’. IMPEGNO DI SPESA PER L’ACQUISTO PACCHI ALIMENTARI</t>
  </si>
  <si>
    <t>N. 399 del 24/04/2020</t>
  </si>
  <si>
    <t>ATTIVAZIONE DI MISURE URGENTI DI SOLIDARIETÀ ALIMENTARE IN RELAZIONE ALLA SITUAZIONE ECONOMICA DETERMINATASI A SEGUITO DELL'EMERGENZA SANITARIA DA COVID-19- APPLICAZIONE ORDINANZA DIPARTIMENTO PROTEZIONE CIVILE N. 658/2020 - DISTRIBUZIONE ALIMENTI E GENERI DI PRIMA NECESSITA’. IMPEGNO DI SPESA PER L’ACQUISTO PACCHI ALIMENTARI (FRUTTA E VERDURA)</t>
  </si>
  <si>
    <t>N. 429 del 05/05/2020</t>
  </si>
  <si>
    <t>N. 439 del 11/05/2020</t>
  </si>
  <si>
    <t>ATTIVAZIONE DI MISURE URGENTI DI SOLIDARIETÀ ALIMENTARE IN RELAZIONE ALLA SITUAZIONE ECONOMICA DETERMINATASI A SEGUITO DELL'EMERGENZA SANITARIA DA COVID-19- APPLICAZIONE ORDINANZA DIPARTIMENTO PROTEZIONE CIVILE N. 658/2020 - DISTRIBUZIONE ALIMENTI E GENERI DI PRIMA NECESSITA’. IMPEGNO DI SPESA PER L’ACQUISTO DI PACCHI ALIMENTARI E DI CONFEZIONI DI FRUTTA E VERDURA</t>
  </si>
  <si>
    <t>ATTIVAZIONE DI MISURE URGENTI DI SOLIDARIETÀ ALIMENTARE IN RELAZIONE ALLA SITUAZIONE ECONOMICA DETERMINATASI A SEGUITO DELL'EMERGENZA SANITARIA DA COVID-19- APPLICAZIONE ORDINANZA DIPARTIMENTO PROTEZIONE CIVILE N. 658/2020 - DISTRIBUZIONE ALIMENTI E GENERI DI PRIMA NECESSITA’. IMPEGNO DI SPESA PER L’ACQUISTO PACCHI ALIMENTARI E DI PRIMA NECESSITA’</t>
  </si>
  <si>
    <t>N. 463 del 18/05/2020</t>
  </si>
  <si>
    <t>N. 573 del 19/06/2020</t>
  </si>
  <si>
    <t>IMPEGNO DI SPESA PER SOSTENERE L’ATTIVAZIONE DI MISURE DI SOLIDARIETÀ ALIMENTARE IN RELAZIONE ALLA SITUAZIONE ECONOMICA DETERMINATASI A SEGUITO DELL'EMERGENZA SANITARIA DA COVID-19</t>
  </si>
  <si>
    <t>N. 587 del 25/06/2020</t>
  </si>
  <si>
    <t>N. 597 del 26/06/2020</t>
  </si>
  <si>
    <t>ATTIVAZIONE DI MISURE URGENTI DI SOLIDARIETÀ ALIMENTARE IN RELAZIONE ALLA SITUAZIONE ECONOMICA DETERMINATASI A SEGUITO DELL'EMERGENZA SANITARIA DA COVID-19 - IMPEGNO DI SPESA PER L’ACQUISTO PACCHI ALIMENTARI E DI PRIMA NECESSITA’</t>
  </si>
  <si>
    <t>N. 634 del 03/07/2020</t>
  </si>
  <si>
    <t>ATTIVAZIONE DI MISURE URGENTI DI SOLIDARIETÀ ALIMENTARE IN RELAZIONE ALLA SITUAZIONE ECONOMICA DETERMINATASI A SEGUITO DELL'EMERGENZA SANITARIA DA COVID-19 - DISTRIBUZIONE ALIMENTI E GENERI DI PRIMA NECESSITA’. IMPEGNO DI SPESA PER L’ACQUISTO DI CONFEZIONI DI FRUTTA E VERDURA</t>
  </si>
  <si>
    <t>N. 670 del 15/07/2020</t>
  </si>
  <si>
    <t>N. 1082 del 29/10/2020</t>
  </si>
  <si>
    <t>ATTIVAZIONE DI MISURE COMUNALI DI SOLIDARIETÀ ALIMENTARE PER FRONTEGGIARE IL PERDURARE DEL DISAGIO ECONOMICO A SEGUITO DELL'EMERGENZA SANITARIA DA COVID-19</t>
  </si>
  <si>
    <t>N. 1155 del 11/11/2020</t>
  </si>
  <si>
    <t>N. 1163 del 12/11/2020</t>
  </si>
  <si>
    <t>ATTIVAZIONE DI MISURE DI SOLIDARIETÀ ALIMENTARE PER FRONTEGGIARE IL PERDURARE DEL DISAGIO ECONOMICO A SEGUITO DELL'EMERGENZA SANITARIA DA COVID-19- FORNITURA PACCHI DI GENERI DI PRIMA NECESSITA’</t>
  </si>
  <si>
    <t>N. 1197 del 23/11/2020</t>
  </si>
  <si>
    <t>INTEGRAZIONE PROGETTO DIKE  A SOSTEGNO DELLE MISURE DI SOLIDARIETÀ ALIMENTARE ATTIVATE DAL COMUNE DI LISSONE PER FRONTEGGIARE IL PERDURARE DEL DISAGIO ECONOMICO A SEGUITO DELL'EMERGENZA SANITARIA DA COVID-19</t>
  </si>
  <si>
    <t>N. 1286 del 04/12/2020</t>
  </si>
  <si>
    <t>ATTIVAZIONE DI MISURE COMUNALI DI SOLIDARIETÀ ALIMENTARE PER FRONTEGGIARE IL PERDURARE DEL DISAGIO ECONOMICO A SEGUITO DELL'EMERGENZA SANITARIA DA COVID-19 - ATTUAZIONE DELIBERA DI GIUNTA COMUNALE N. 252 DEL 2/12/2020</t>
  </si>
  <si>
    <t>N. 1287 del 04/12/2020</t>
  </si>
  <si>
    <t>N. 1536 del 30/12/2020</t>
  </si>
  <si>
    <t>N. 1572 del 31/12/2020</t>
  </si>
  <si>
    <t>IMPEGNO DI SPESA PER SOSTENERE L’ATTIVAZIONE DI MISURA DI SOLIDARIETÀ ALIMENTARE IN RELAZIONE ALLA SITUAZIONE ECONOMICA DETERMINATASI A SEGUITO DELL'EMERGENZA SANITARIA DA COVID-19</t>
  </si>
  <si>
    <t>VARIAZIONI</t>
  </si>
  <si>
    <t>DISPONIBILE</t>
  </si>
  <si>
    <t>N. 450 del 13/05/2020 (connessa alla det N. 586 del 25/06/2020)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</si>
</sst>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s.comunedilissone.org/jattipubblicazioni/AttiPubblicazioni?servizio=Link&amp;rifAtto=DI/2020/439" TargetMode="External"/><Relationship Id="rId13" Type="http://schemas.openxmlformats.org/officeDocument/2006/relationships/hyperlink" Target="https://ws.comunedilissone.org/jattipubblicazioni/AttiPubblicazioni?servizio=Link&amp;rifAtto=DI/2020/67069" TargetMode="External"/><Relationship Id="rId18" Type="http://schemas.openxmlformats.org/officeDocument/2006/relationships/hyperlink" Target="https://ws.comunedilissone.org/jattipubblicazioni/AttiPubblicazioni?servizio=Link&amp;rifAtto=DI/2020/1286" TargetMode="External"/><Relationship Id="rId3" Type="http://schemas.openxmlformats.org/officeDocument/2006/relationships/hyperlink" Target="https://ws.comunedilissone.org/jattipubblicazioni/AttiPubblicazioni?servizio=Link&amp;rifAtto=DI/2020/463" TargetMode="External"/><Relationship Id="rId21" Type="http://schemas.openxmlformats.org/officeDocument/2006/relationships/hyperlink" Target="https://ws.comunedilissone.org/jattipubblicazioni/AttiPubblicazioni?servizio=Link&amp;rifAtto=DI/2020/1572" TargetMode="External"/><Relationship Id="rId7" Type="http://schemas.openxmlformats.org/officeDocument/2006/relationships/hyperlink" Target="https://ws.comunedilissone.org/jattipubblicazioni/AttiPubblicazioni?servizio=Link&amp;rifAtto=DI/2020/429" TargetMode="External"/><Relationship Id="rId12" Type="http://schemas.openxmlformats.org/officeDocument/2006/relationships/hyperlink" Target="https://ws.comunedilissone.org/jattipubblicazioni/AttiPubblicazioni?servizio=Link&amp;rifAtto=DI/2020/634" TargetMode="External"/><Relationship Id="rId17" Type="http://schemas.openxmlformats.org/officeDocument/2006/relationships/hyperlink" Target="https://ws.comunedilissone.org/jattipubblicazioni/AttiPubblicazioni?servizio=Link&amp;rifAtto=DI/2020/1197" TargetMode="External"/><Relationship Id="rId2" Type="http://schemas.openxmlformats.org/officeDocument/2006/relationships/hyperlink" Target="https://ws.comunedilissone.org/jattipubblicazioni/AttiPubblicazioni?servizio=Link&amp;rifAtto=DI/2020/381" TargetMode="External"/><Relationship Id="rId16" Type="http://schemas.openxmlformats.org/officeDocument/2006/relationships/hyperlink" Target="https://ws.comunedilissone.org/jattipubblicazioni/AttiPubblicazioni?servizio=Link&amp;rifAtto=DI/2020/1163" TargetMode="External"/><Relationship Id="rId20" Type="http://schemas.openxmlformats.org/officeDocument/2006/relationships/hyperlink" Target="https://ws.comunedilissone.org/jattipubblicazioni/AttiPubblicazioni?servizio=Link&amp;rifAtto=DI/2020/1536" TargetMode="External"/><Relationship Id="rId1" Type="http://schemas.openxmlformats.org/officeDocument/2006/relationships/hyperlink" Target="https://ws.comunedilissone.org/jattipubblicazioni/AttiPubblicazioni?servizio=Link&amp;rifAtto=DI/2020/371" TargetMode="External"/><Relationship Id="rId6" Type="http://schemas.openxmlformats.org/officeDocument/2006/relationships/hyperlink" Target="https://ws.comunedilissone.org/jattipubblicazioni/AttiPubblicazioni?servizio=Link&amp;rifAtto=DI/2020/399" TargetMode="External"/><Relationship Id="rId11" Type="http://schemas.openxmlformats.org/officeDocument/2006/relationships/hyperlink" Target="https://ws.comunedilissone.org/jattipubblicazioni/AttiPubblicazioni?servizio=Link&amp;rifAtto=DI/2020/597" TargetMode="External"/><Relationship Id="rId5" Type="http://schemas.openxmlformats.org/officeDocument/2006/relationships/hyperlink" Target="https://ws.comunedilissone.org/jattipubblicazioni/AttiPubblicazioni?servizio=Link&amp;rifAtto=DI/2020/388" TargetMode="External"/><Relationship Id="rId15" Type="http://schemas.openxmlformats.org/officeDocument/2006/relationships/hyperlink" Target="https://ws.comunedilissone.org/jattipubblicazioni/AttiPubblicazioni?servizio=Link&amp;rifAtto=DI/2020/1155" TargetMode="External"/><Relationship Id="rId10" Type="http://schemas.openxmlformats.org/officeDocument/2006/relationships/hyperlink" Target="https://ws.comunedilissone.org/jattipubblicazioni/AttiPubblicazioni?servizio=Link&amp;rifAtto=DI/2020/587" TargetMode="External"/><Relationship Id="rId19" Type="http://schemas.openxmlformats.org/officeDocument/2006/relationships/hyperlink" Target="https://ws.comunedilissone.org/jattipubblicazioni/AttiPubblicazioni?servizio=Link&amp;rifAtto=DI/2020/1287" TargetMode="External"/><Relationship Id="rId4" Type="http://schemas.openxmlformats.org/officeDocument/2006/relationships/hyperlink" Target="https://ws.comunedilissone.org/jattipubblicazioni/AttiPubblicazioni?servizio=Link&amp;rifAtto=DI/2020/450" TargetMode="External"/><Relationship Id="rId9" Type="http://schemas.openxmlformats.org/officeDocument/2006/relationships/hyperlink" Target="https://ws.comunedilissone.org/jattipubblicazioni/AttiPubblicazioni?servizio=Link&amp;rifAtto=DI/2020/573" TargetMode="External"/><Relationship Id="rId14" Type="http://schemas.openxmlformats.org/officeDocument/2006/relationships/hyperlink" Target="https://ws.comunedilissone.org/jattipubblicazioni/AttiPubblicazioni?servizio=Link&amp;rifAtto=DI/2020/1082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pane ySplit="1" topLeftCell="A20" activePane="bottomLeft" state="frozen"/>
      <selection pane="bottomLeft" activeCell="A22" sqref="A22"/>
    </sheetView>
  </sheetViews>
  <sheetFormatPr defaultRowHeight="15" x14ac:dyDescent="0.25"/>
  <cols>
    <col min="1" max="1" width="24.42578125" customWidth="1"/>
    <col min="2" max="2" width="45.140625" customWidth="1"/>
    <col min="3" max="3" width="22.7109375" customWidth="1"/>
    <col min="4" max="6" width="23.42578125" customWidth="1"/>
    <col min="7" max="7" width="19.140625" customWidth="1"/>
    <col min="8" max="8" width="15.425781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43</v>
      </c>
      <c r="F1" s="1" t="s">
        <v>44</v>
      </c>
      <c r="G1" s="3" t="s">
        <v>4</v>
      </c>
      <c r="H1" s="2" t="s">
        <v>8</v>
      </c>
    </row>
    <row r="2" spans="1:8" ht="103.5" customHeight="1" x14ac:dyDescent="0.25">
      <c r="A2" s="6" t="s">
        <v>6</v>
      </c>
      <c r="B2" s="2" t="s">
        <v>5</v>
      </c>
      <c r="C2" s="4">
        <v>219600</v>
      </c>
      <c r="D2" s="4">
        <v>219593</v>
      </c>
      <c r="E2" s="4">
        <v>0</v>
      </c>
      <c r="F2" s="4">
        <f>C2-D2</f>
        <v>7</v>
      </c>
      <c r="G2" s="2" t="s">
        <v>7</v>
      </c>
      <c r="H2" s="2" t="s">
        <v>9</v>
      </c>
    </row>
    <row r="3" spans="1:8" ht="120" x14ac:dyDescent="0.25">
      <c r="A3" s="6" t="s">
        <v>11</v>
      </c>
      <c r="B3" s="2" t="s">
        <v>12</v>
      </c>
      <c r="C3" s="4" t="s">
        <v>10</v>
      </c>
      <c r="D3" s="4">
        <v>9467.18</v>
      </c>
      <c r="E3" s="4">
        <v>532.82000000000005</v>
      </c>
      <c r="F3" s="4">
        <v>0</v>
      </c>
      <c r="G3" s="2" t="s">
        <v>7</v>
      </c>
      <c r="H3" s="2" t="s">
        <v>9</v>
      </c>
    </row>
    <row r="4" spans="1:8" ht="135" x14ac:dyDescent="0.25">
      <c r="A4" s="6" t="s">
        <v>13</v>
      </c>
      <c r="B4" s="2" t="s">
        <v>14</v>
      </c>
      <c r="C4" s="4">
        <v>6897</v>
      </c>
      <c r="D4" s="4">
        <v>2992.06</v>
      </c>
      <c r="E4" s="4">
        <f>3325+530</f>
        <v>3855</v>
      </c>
      <c r="F4" s="4">
        <f>(C4-D4)-E4</f>
        <v>49.940000000000055</v>
      </c>
      <c r="G4" s="2" t="s">
        <v>7</v>
      </c>
      <c r="H4" s="2" t="s">
        <v>9</v>
      </c>
    </row>
    <row r="5" spans="1:8" ht="135" x14ac:dyDescent="0.25">
      <c r="A5" s="6" t="s">
        <v>15</v>
      </c>
      <c r="B5" s="2" t="s">
        <v>16</v>
      </c>
      <c r="C5" s="4">
        <v>1800</v>
      </c>
      <c r="D5" s="4">
        <v>1797.43</v>
      </c>
      <c r="E5" s="4">
        <v>2.57</v>
      </c>
      <c r="F5" s="4">
        <v>0</v>
      </c>
      <c r="G5" s="2" t="s">
        <v>7</v>
      </c>
      <c r="H5" s="2" t="s">
        <v>9</v>
      </c>
    </row>
    <row r="6" spans="1:8" ht="135" x14ac:dyDescent="0.25">
      <c r="A6" s="6" t="s">
        <v>17</v>
      </c>
      <c r="B6" s="2" t="s">
        <v>16</v>
      </c>
      <c r="C6" s="4">
        <v>1800</v>
      </c>
      <c r="D6" s="4">
        <f>858.09+ 497</f>
        <v>1355.0900000000001</v>
      </c>
      <c r="E6" s="4">
        <v>0</v>
      </c>
      <c r="F6" s="4">
        <f>C6-D6</f>
        <v>444.90999999999985</v>
      </c>
      <c r="G6" s="2" t="s">
        <v>7</v>
      </c>
      <c r="H6" s="2" t="s">
        <v>9</v>
      </c>
    </row>
    <row r="7" spans="1:8" ht="150" x14ac:dyDescent="0.25">
      <c r="A7" s="6" t="s">
        <v>18</v>
      </c>
      <c r="B7" s="2" t="s">
        <v>19</v>
      </c>
      <c r="C7" s="5">
        <f>3600+3007.5</f>
        <v>6607.5</v>
      </c>
      <c r="D7" s="5">
        <f>3159.93+2737.81</f>
        <v>5897.74</v>
      </c>
      <c r="E7" s="5">
        <f>440.07+15.44</f>
        <v>455.51</v>
      </c>
      <c r="F7" s="5">
        <f>(C7-D7)-E7</f>
        <v>254.25000000000023</v>
      </c>
      <c r="G7" s="2" t="s">
        <v>7</v>
      </c>
      <c r="H7" s="2" t="s">
        <v>9</v>
      </c>
    </row>
    <row r="8" spans="1:8" ht="135" x14ac:dyDescent="0.25">
      <c r="A8" s="6" t="s">
        <v>45</v>
      </c>
      <c r="B8" s="2" t="s">
        <v>20</v>
      </c>
      <c r="C8" s="4">
        <v>6487.7</v>
      </c>
      <c r="D8" s="4">
        <f>1191.68+3508.5</f>
        <v>4700.18</v>
      </c>
      <c r="E8" s="4">
        <v>1787.52</v>
      </c>
      <c r="F8" s="4">
        <f>C8-D8-E8</f>
        <v>0</v>
      </c>
      <c r="G8" s="2" t="s">
        <v>7</v>
      </c>
      <c r="H8" s="2" t="s">
        <v>9</v>
      </c>
    </row>
    <row r="9" spans="1:8" ht="135" x14ac:dyDescent="0.25">
      <c r="A9" s="6" t="s">
        <v>21</v>
      </c>
      <c r="B9" s="2" t="s">
        <v>14</v>
      </c>
      <c r="C9" s="4">
        <v>3373.2</v>
      </c>
      <c r="D9" s="4">
        <v>3373.2</v>
      </c>
      <c r="E9" s="4">
        <v>0</v>
      </c>
      <c r="F9" s="4">
        <v>0</v>
      </c>
      <c r="G9" s="2" t="s">
        <v>7</v>
      </c>
      <c r="H9" s="2" t="s">
        <v>9</v>
      </c>
    </row>
    <row r="10" spans="1:8" ht="75" x14ac:dyDescent="0.25">
      <c r="A10" s="6" t="s">
        <v>22</v>
      </c>
      <c r="B10" s="2" t="s">
        <v>23</v>
      </c>
      <c r="C10" s="4">
        <v>56060</v>
      </c>
      <c r="D10" s="4">
        <v>34656</v>
      </c>
      <c r="E10" s="4">
        <v>21000</v>
      </c>
      <c r="F10" s="4">
        <f>C10-D10-E10</f>
        <v>404</v>
      </c>
      <c r="G10" s="2" t="s">
        <v>7</v>
      </c>
      <c r="H10" s="2" t="s">
        <v>9</v>
      </c>
    </row>
    <row r="11" spans="1:8" ht="135" x14ac:dyDescent="0.25">
      <c r="A11" s="6" t="s">
        <v>24</v>
      </c>
      <c r="B11" s="2" t="s">
        <v>20</v>
      </c>
      <c r="C11" s="4">
        <v>5847.5</v>
      </c>
      <c r="D11" s="4">
        <v>5831.45</v>
      </c>
      <c r="E11" s="4">
        <v>16.05</v>
      </c>
      <c r="F11" s="4">
        <f>C11-D11-E11</f>
        <v>1.8118839761882555E-13</v>
      </c>
      <c r="G11" s="2" t="s">
        <v>7</v>
      </c>
      <c r="H11" s="2" t="s">
        <v>9</v>
      </c>
    </row>
    <row r="12" spans="1:8" ht="90" x14ac:dyDescent="0.25">
      <c r="A12" s="6" t="s">
        <v>25</v>
      </c>
      <c r="B12" s="2" t="s">
        <v>26</v>
      </c>
      <c r="C12" s="4">
        <v>2855.4</v>
      </c>
      <c r="D12" s="4">
        <v>2791.04</v>
      </c>
      <c r="E12" s="4">
        <v>64.36</v>
      </c>
      <c r="F12" s="4">
        <f>C12-D12-E12</f>
        <v>1.2789769243681803E-13</v>
      </c>
      <c r="G12" s="2" t="s">
        <v>7</v>
      </c>
      <c r="H12" s="2" t="s">
        <v>9</v>
      </c>
    </row>
    <row r="13" spans="1:8" ht="105" x14ac:dyDescent="0.25">
      <c r="A13" s="6" t="s">
        <v>27</v>
      </c>
      <c r="B13" s="2" t="s">
        <v>28</v>
      </c>
      <c r="C13" s="4">
        <v>1650</v>
      </c>
      <c r="D13" s="4">
        <v>1650</v>
      </c>
      <c r="E13" s="4">
        <v>0</v>
      </c>
      <c r="F13" s="4">
        <v>0</v>
      </c>
      <c r="G13" s="2" t="s">
        <v>7</v>
      </c>
      <c r="H13" s="2" t="s">
        <v>9</v>
      </c>
    </row>
    <row r="14" spans="1:8" ht="105" x14ac:dyDescent="0.25">
      <c r="A14" s="6" t="s">
        <v>29</v>
      </c>
      <c r="B14" s="2" t="s">
        <v>28</v>
      </c>
      <c r="C14" s="4">
        <v>3691.2</v>
      </c>
      <c r="D14" s="4">
        <f>1650+1887.68</f>
        <v>3537.6800000000003</v>
      </c>
      <c r="E14" s="4">
        <v>153.52000000000001</v>
      </c>
      <c r="F14" s="4">
        <f>C14-D14-E14</f>
        <v>-4.8316906031686813E-13</v>
      </c>
      <c r="G14" s="2" t="s">
        <v>7</v>
      </c>
      <c r="H14" s="2" t="s">
        <v>9</v>
      </c>
    </row>
    <row r="15" spans="1:8" ht="75" x14ac:dyDescent="0.25">
      <c r="A15" s="6" t="s">
        <v>30</v>
      </c>
      <c r="B15" s="2" t="s">
        <v>31</v>
      </c>
      <c r="C15" s="4">
        <v>6212</v>
      </c>
      <c r="D15" s="4">
        <v>6212</v>
      </c>
      <c r="E15" s="4">
        <v>0</v>
      </c>
      <c r="F15" s="4">
        <v>0</v>
      </c>
      <c r="G15" s="2" t="s">
        <v>7</v>
      </c>
      <c r="H15" s="2" t="s">
        <v>9</v>
      </c>
    </row>
    <row r="16" spans="1:8" ht="75" x14ac:dyDescent="0.25">
      <c r="A16" s="6" t="s">
        <v>32</v>
      </c>
      <c r="B16" s="2" t="s">
        <v>31</v>
      </c>
      <c r="C16" s="4">
        <v>1676.95</v>
      </c>
      <c r="D16" s="4">
        <v>1676.52</v>
      </c>
      <c r="E16" s="4">
        <v>0.43</v>
      </c>
      <c r="F16" s="4">
        <v>0</v>
      </c>
      <c r="G16" s="2" t="s">
        <v>7</v>
      </c>
      <c r="H16" s="2" t="s">
        <v>9</v>
      </c>
    </row>
    <row r="17" spans="1:8" ht="90" x14ac:dyDescent="0.25">
      <c r="A17" s="6" t="s">
        <v>33</v>
      </c>
      <c r="B17" s="2" t="s">
        <v>34</v>
      </c>
      <c r="C17" s="4">
        <v>2407.5</v>
      </c>
      <c r="D17" s="4">
        <v>2407.5</v>
      </c>
      <c r="E17" s="4">
        <v>0</v>
      </c>
      <c r="F17" s="4">
        <v>0</v>
      </c>
      <c r="G17" s="2" t="s">
        <v>7</v>
      </c>
      <c r="H17" s="2" t="s">
        <v>9</v>
      </c>
    </row>
    <row r="18" spans="1:8" ht="90" x14ac:dyDescent="0.25">
      <c r="A18" s="6" t="s">
        <v>35</v>
      </c>
      <c r="B18" s="2" t="s">
        <v>36</v>
      </c>
      <c r="C18" s="4">
        <v>1000</v>
      </c>
      <c r="D18" s="4">
        <v>1000</v>
      </c>
      <c r="E18" s="4">
        <v>0</v>
      </c>
      <c r="F18" s="4">
        <v>0</v>
      </c>
      <c r="G18" s="2" t="s">
        <v>7</v>
      </c>
      <c r="H18" s="2" t="s">
        <v>9</v>
      </c>
    </row>
    <row r="19" spans="1:8" ht="90" x14ac:dyDescent="0.25">
      <c r="A19" s="6" t="s">
        <v>37</v>
      </c>
      <c r="B19" s="2" t="s">
        <v>38</v>
      </c>
      <c r="C19" s="4">
        <v>200000</v>
      </c>
      <c r="D19" s="4">
        <f>59200+44770+22400+17600+4800+11200+33800</f>
        <v>193770</v>
      </c>
      <c r="E19" s="4">
        <v>0</v>
      </c>
      <c r="F19" s="4">
        <f>C19-D19</f>
        <v>6230</v>
      </c>
      <c r="G19" s="2" t="s">
        <v>7</v>
      </c>
      <c r="H19" s="2" t="s">
        <v>9</v>
      </c>
    </row>
    <row r="20" spans="1:8" ht="90" x14ac:dyDescent="0.25">
      <c r="A20" s="6" t="s">
        <v>39</v>
      </c>
      <c r="B20" s="2" t="s">
        <v>36</v>
      </c>
      <c r="C20" s="4">
        <v>4000</v>
      </c>
      <c r="D20" s="4">
        <f>985.24+992.34+899.97+987.64</f>
        <v>3865.19</v>
      </c>
      <c r="E20" s="4">
        <f>14.76+7.66+100.03+12.36</f>
        <v>134.81</v>
      </c>
      <c r="F20" s="4">
        <f>C20-D20-E20</f>
        <v>0</v>
      </c>
      <c r="G20" s="2" t="s">
        <v>7</v>
      </c>
      <c r="H20" s="2" t="s">
        <v>9</v>
      </c>
    </row>
    <row r="21" spans="1:8" ht="90" x14ac:dyDescent="0.25">
      <c r="A21" s="6" t="s">
        <v>40</v>
      </c>
      <c r="B21" s="2" t="s">
        <v>36</v>
      </c>
      <c r="C21" s="4">
        <v>5620.24</v>
      </c>
      <c r="D21" s="4">
        <f>1853.74+1695.17+1878.7</f>
        <v>5427.61</v>
      </c>
      <c r="E21" s="4">
        <f>0.26+4.42</f>
        <v>4.68</v>
      </c>
      <c r="F21" s="4">
        <f>C21-D21-E21</f>
        <v>187.9500000000001</v>
      </c>
      <c r="G21" s="2" t="s">
        <v>7</v>
      </c>
      <c r="H21" s="2" t="s">
        <v>9</v>
      </c>
    </row>
    <row r="22" spans="1:8" ht="75" x14ac:dyDescent="0.25">
      <c r="A22" s="6" t="s">
        <v>41</v>
      </c>
      <c r="B22" s="2" t="s">
        <v>42</v>
      </c>
      <c r="C22" s="4">
        <v>5800</v>
      </c>
      <c r="D22" s="4">
        <v>610</v>
      </c>
      <c r="E22" s="4">
        <v>0</v>
      </c>
      <c r="F22" s="4">
        <f>C22-D22</f>
        <v>5190</v>
      </c>
      <c r="G22" s="2" t="s">
        <v>7</v>
      </c>
      <c r="H22" s="2" t="s">
        <v>9</v>
      </c>
    </row>
  </sheetData>
  <hyperlinks>
    <hyperlink ref="A2" r:id="rId1"/>
    <hyperlink ref="A3" r:id="rId2"/>
    <hyperlink ref="A9" r:id="rId3"/>
    <hyperlink ref="A8" r:id="rId4"/>
    <hyperlink ref="A4" r:id="rId5"/>
    <hyperlink ref="A5" r:id="rId6"/>
    <hyperlink ref="A6" r:id="rId7"/>
    <hyperlink ref="A7" r:id="rId8"/>
    <hyperlink ref="A10" r:id="rId9"/>
    <hyperlink ref="A11" r:id="rId10"/>
    <hyperlink ref="A12" r:id="rId11"/>
    <hyperlink ref="A13" r:id="rId12"/>
    <hyperlink ref="A14" r:id="rId13"/>
    <hyperlink ref="A15" r:id="rId14"/>
    <hyperlink ref="A16" r:id="rId15"/>
    <hyperlink ref="A17" r:id="rId16"/>
    <hyperlink ref="A18" r:id="rId17"/>
    <hyperlink ref="A19" r:id="rId18"/>
    <hyperlink ref="A20" r:id="rId19"/>
    <hyperlink ref="A21" r:id="rId20"/>
    <hyperlink ref="A22" r:id="rId21"/>
  </hyperlinks>
  <pageMargins left="0.7" right="0.7" top="0.75" bottom="0.75" header="0.3" footer="0.3"/>
  <pageSetup paperSize="9" orientation="portrait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2021-05-28T06:35:49Z</dcterms:created>
  <dcterms:modified xsi:type="dcterms:W3CDTF">2021-05-28T06:54:33Z</dcterms:modified>
</cp:coreProperties>
</file>